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0080" windowHeight="733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19" i="1"/>
  <c r="F45"/>
  <c r="F44"/>
  <c r="G41"/>
  <c r="G42"/>
  <c r="G40"/>
  <c r="F42"/>
  <c r="F41"/>
  <c r="F40"/>
  <c r="F36"/>
  <c r="G45"/>
  <c r="G44"/>
  <c r="F34"/>
  <c r="F32"/>
  <c r="F29"/>
  <c r="F28"/>
  <c r="F27"/>
  <c r="F24"/>
  <c r="F23"/>
  <c r="F22"/>
  <c r="F21"/>
  <c r="F20"/>
  <c r="G24" l="1"/>
  <c r="G23"/>
  <c r="G36"/>
  <c r="G34"/>
  <c r="G32"/>
  <c r="G29"/>
  <c r="G28"/>
  <c r="G27"/>
  <c r="G22"/>
  <c r="G21"/>
  <c r="G20"/>
  <c r="G19"/>
  <c r="F46" l="1"/>
</calcChain>
</file>

<file path=xl/comments1.xml><?xml version="1.0" encoding="utf-8"?>
<comments xmlns="http://schemas.openxmlformats.org/spreadsheetml/2006/main">
  <authors>
    <author>Kees</author>
  </authors>
  <commentList>
    <comment ref="C13" authorId="0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Viersprong:</t>
        </r>
        <r>
          <rPr>
            <sz val="9"/>
            <color indexed="81"/>
            <rFont val="Tahoma"/>
            <family val="2"/>
          </rPr>
          <t xml:space="preserve">
- klik op deze cel
- klik op driehoekje aan de rechtse kant
- maak uw keuze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20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21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22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23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24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27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28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29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E37" authorId="0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C40" authorId="0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 xml:space="preserve">- klik op deze cel
- klik op driehoekje aan de rechtse kant
- maak uw keuze
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 xml:space="preserve">Viersprong:
</t>
        </r>
        <r>
          <rPr>
            <sz val="9"/>
            <color indexed="81"/>
            <rFont val="Tahoma"/>
            <family val="2"/>
          </rPr>
          <t>- klik op deze cel
- klik op driehoekje aan de rechtse kant
- maak uw keuze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 xml:space="preserve">De Viersprong:
</t>
        </r>
        <r>
          <rPr>
            <sz val="9"/>
            <color indexed="81"/>
            <rFont val="Tahoma"/>
            <family val="2"/>
          </rPr>
          <t>Vul hier het gewenste aantal personen in.</t>
        </r>
      </text>
    </comment>
  </commentList>
</comments>
</file>

<file path=xl/sharedStrings.xml><?xml version="1.0" encoding="utf-8"?>
<sst xmlns="http://schemas.openxmlformats.org/spreadsheetml/2006/main" count="54" uniqueCount="34">
  <si>
    <t>Koude schotels</t>
  </si>
  <si>
    <t>Vleesschotel</t>
  </si>
  <si>
    <t>Pers.</t>
  </si>
  <si>
    <t>Luxe vleesschotel</t>
  </si>
  <si>
    <t>Visschotel</t>
  </si>
  <si>
    <t>Luxe visschotel</t>
  </si>
  <si>
    <t>Combinatie vis/vleesschotel</t>
  </si>
  <si>
    <t>Combinatie luxe vis/vleesschotel</t>
  </si>
  <si>
    <t>Saté en beenham</t>
  </si>
  <si>
    <r>
      <t>Sat</t>
    </r>
    <r>
      <rPr>
        <sz val="11"/>
        <color theme="1"/>
        <rFont val="Calibri"/>
        <family val="2"/>
      </rPr>
      <t>é</t>
    </r>
  </si>
  <si>
    <r>
      <t>Sat</t>
    </r>
    <r>
      <rPr>
        <sz val="11"/>
        <color theme="1"/>
        <rFont val="Calibri"/>
        <family val="2"/>
      </rPr>
      <t>é / Beenham buffet 1</t>
    </r>
  </si>
  <si>
    <r>
      <t>Sat</t>
    </r>
    <r>
      <rPr>
        <sz val="11"/>
        <color theme="1"/>
        <rFont val="Calibri"/>
        <family val="2"/>
      </rPr>
      <t>é / Beenham buffet 2</t>
    </r>
    <r>
      <rPr>
        <sz val="11"/>
        <color theme="1"/>
        <rFont val="Calibri"/>
        <family val="2"/>
        <scheme val="minor"/>
      </rPr>
      <t/>
    </r>
  </si>
  <si>
    <t>Warm / koude buffetten</t>
  </si>
  <si>
    <t>Warm - Koud buffet 1</t>
  </si>
  <si>
    <t>Warm - Koud buffet 2</t>
  </si>
  <si>
    <t>Warm - Koud buffet 3</t>
  </si>
  <si>
    <t xml:space="preserve"> - keuze 1:</t>
  </si>
  <si>
    <t xml:space="preserve"> - keuze 2:</t>
  </si>
  <si>
    <t>Naam:</t>
  </si>
  <si>
    <t>Afleveradres:</t>
  </si>
  <si>
    <t>Straat:</t>
  </si>
  <si>
    <t>Postcode</t>
  </si>
  <si>
    <t>Plaats:</t>
  </si>
  <si>
    <t>Betaling:</t>
  </si>
  <si>
    <t>Datum:</t>
  </si>
  <si>
    <t>Aflevertijd*:</t>
  </si>
  <si>
    <t>* Wegens drukte kan het aflevertijdstip gewijzigd worden. Dit gaat in overleg.</t>
  </si>
  <si>
    <t>Telefoon:</t>
  </si>
  <si>
    <t>* Aflevermogelijkheden: zie keuze lijsten</t>
  </si>
  <si>
    <t>Totaal:</t>
  </si>
  <si>
    <t>Uitbreidingen</t>
  </si>
  <si>
    <t xml:space="preserve">Borden en bestek </t>
  </si>
  <si>
    <t>Afwaskosten</t>
  </si>
  <si>
    <t>Bestelformulier Kerst / Oud &amp; Nieuw 2018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</si>
</sst>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d/mm/yy;@"/>
  </numFmts>
  <fonts count="8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DashDotDot">
        <color auto="1"/>
      </left>
      <right style="mediumDashDotDot">
        <color auto="1"/>
      </right>
      <top style="mediumDashDotDot">
        <color auto="1"/>
      </top>
      <bottom style="mediumDashDotDot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DashDotDot">
        <color auto="1"/>
      </left>
      <right/>
      <top style="mediumDashDotDot">
        <color auto="1"/>
      </top>
      <bottom style="mediumDashDotDot">
        <color auto="1"/>
      </bottom>
      <diagonal/>
    </border>
    <border>
      <left/>
      <right/>
      <top style="mediumDashDotDot">
        <color auto="1"/>
      </top>
      <bottom style="mediumDashDotDot">
        <color auto="1"/>
      </bottom>
      <diagonal/>
    </border>
    <border>
      <left/>
      <right style="mediumDashDotDot">
        <color auto="1"/>
      </right>
      <top style="mediumDashDotDot">
        <color auto="1"/>
      </top>
      <bottom style="mediumDashDotDot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4" fontId="0" fillId="0" borderId="0" xfId="0" applyNumberFormat="1" applyProtection="1">
      <protection locked="0"/>
    </xf>
    <xf numFmtId="44" fontId="0" fillId="0" borderId="16" xfId="0" applyNumberFormat="1" applyBorder="1" applyProtection="1">
      <protection locked="0"/>
    </xf>
    <xf numFmtId="44" fontId="0" fillId="0" borderId="17" xfId="0" applyNumberFormat="1" applyBorder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/>
    <xf numFmtId="44" fontId="0" fillId="0" borderId="1" xfId="0" applyNumberFormat="1" applyBorder="1" applyProtection="1"/>
    <xf numFmtId="0" fontId="0" fillId="0" borderId="2" xfId="0" applyBorder="1" applyProtection="1"/>
    <xf numFmtId="0" fontId="0" fillId="0" borderId="18" xfId="0" applyBorder="1" applyAlignment="1" applyProtection="1">
      <alignment horizontal="center"/>
      <protection locked="0"/>
    </xf>
    <xf numFmtId="0" fontId="0" fillId="0" borderId="18" xfId="0" applyBorder="1" applyProtection="1"/>
    <xf numFmtId="0" fontId="0" fillId="0" borderId="2" xfId="0" applyBorder="1" applyAlignment="1" applyProtection="1">
      <alignment horizontal="center"/>
      <protection locked="0"/>
    </xf>
    <xf numFmtId="44" fontId="0" fillId="0" borderId="2" xfId="0" applyNumberFormat="1" applyBorder="1" applyProtection="1"/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44" fontId="0" fillId="0" borderId="20" xfId="0" applyNumberFormat="1" applyBorder="1" applyProtection="1">
      <protection locked="0"/>
    </xf>
    <xf numFmtId="44" fontId="0" fillId="0" borderId="21" xfId="0" applyNumberFormat="1" applyBorder="1" applyProtection="1">
      <protection locked="0"/>
    </xf>
    <xf numFmtId="0" fontId="0" fillId="0" borderId="0" xfId="0" applyProtection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 applyProtection="1">
      <alignment horizontal="left" vertical="justify"/>
    </xf>
    <xf numFmtId="44" fontId="0" fillId="0" borderId="1" xfId="0" applyNumberFormat="1" applyBorder="1" applyAlignment="1" applyProtection="1">
      <alignment vertical="center"/>
    </xf>
    <xf numFmtId="44" fontId="0" fillId="0" borderId="1" xfId="0" applyNumberFormat="1" applyBorder="1" applyAlignment="1" applyProtection="1">
      <alignment horizontal="center" vertical="center"/>
    </xf>
    <xf numFmtId="44" fontId="0" fillId="0" borderId="2" xfId="0" applyNumberFormat="1" applyBorder="1" applyAlignment="1" applyProtection="1">
      <alignment vertical="center"/>
    </xf>
    <xf numFmtId="44" fontId="0" fillId="0" borderId="2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justify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top"/>
    </xf>
    <xf numFmtId="0" fontId="0" fillId="0" borderId="1" xfId="0" applyBorder="1" applyAlignment="1" applyProtection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20" fontId="5" fillId="0" borderId="6" xfId="0" applyNumberFormat="1" applyFont="1" applyBorder="1" applyAlignment="1" applyProtection="1">
      <alignment horizontal="center"/>
      <protection locked="0"/>
    </xf>
    <xf numFmtId="44" fontId="5" fillId="0" borderId="6" xfId="0" applyNumberFormat="1" applyFont="1" applyBorder="1" applyAlignment="1" applyProtection="1">
      <alignment horizontal="center"/>
      <protection locked="0"/>
    </xf>
    <xf numFmtId="164" fontId="5" fillId="0" borderId="29" xfId="0" applyNumberFormat="1" applyFont="1" applyBorder="1" applyAlignment="1" applyProtection="1">
      <alignment horizontal="center"/>
      <protection locked="0"/>
    </xf>
    <xf numFmtId="164" fontId="5" fillId="0" borderId="30" xfId="0" applyNumberFormat="1" applyFont="1" applyBorder="1" applyAlignment="1" applyProtection="1">
      <alignment horizontal="center"/>
      <protection locked="0"/>
    </xf>
    <xf numFmtId="164" fontId="5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44" fontId="7" fillId="0" borderId="0" xfId="0" applyNumberFormat="1" applyFont="1" applyAlignment="1" applyProtection="1">
      <alignment horizontal="center" vertical="center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44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23813</xdr:rowOff>
    </xdr:from>
    <xdr:to>
      <xdr:col>6</xdr:col>
      <xdr:colOff>628612</xdr:colOff>
      <xdr:row>5</xdr:row>
      <xdr:rowOff>17418</xdr:rowOff>
    </xdr:to>
    <xdr:pic>
      <xdr:nvPicPr>
        <xdr:cNvPr id="2" name="Afbeelding 1" descr="Bovenschrift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23813"/>
          <a:ext cx="5695912" cy="9461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47"/>
  <sheetViews>
    <sheetView showGridLines="0" tabSelected="1" topLeftCell="A4" zoomScaleNormal="100" workbookViewId="0">
      <selection activeCell="F15" sqref="F15:G15"/>
    </sheetView>
  </sheetViews>
  <sheetFormatPr defaultRowHeight="15"/>
  <cols>
    <col min="1" max="2" width="6.5703125" style="1" customWidth="1"/>
    <col min="3" max="3" width="12.140625" style="1" customWidth="1"/>
    <col min="4" max="4" width="10" style="1" customWidth="1"/>
    <col min="5" max="5" width="31.140625" style="1" bestFit="1" customWidth="1"/>
    <col min="6" max="6" width="10.5703125" style="3" bestFit="1" customWidth="1"/>
    <col min="7" max="7" width="10.42578125" style="3" bestFit="1" customWidth="1"/>
    <col min="8" max="16384" width="9.140625" style="1"/>
  </cols>
  <sheetData>
    <row r="4" spans="1:7">
      <c r="C4" s="24"/>
    </row>
    <row r="6" spans="1:7" ht="32.25" thickBot="1">
      <c r="A6" s="36" t="s">
        <v>33</v>
      </c>
      <c r="B6" s="36"/>
      <c r="C6" s="36"/>
      <c r="D6" s="36"/>
      <c r="E6" s="36"/>
      <c r="F6" s="36"/>
      <c r="G6" s="36"/>
    </row>
    <row r="7" spans="1:7" s="2" customFormat="1" ht="17.25" thickTop="1" thickBot="1">
      <c r="A7" s="37" t="s">
        <v>18</v>
      </c>
      <c r="B7" s="38"/>
      <c r="C7" s="38"/>
      <c r="D7" s="38"/>
      <c r="E7" s="38"/>
      <c r="F7" s="38"/>
      <c r="G7" s="40"/>
    </row>
    <row r="8" spans="1:7" ht="16.5" thickTop="1" thickBot="1">
      <c r="A8" s="39" t="s">
        <v>19</v>
      </c>
      <c r="B8" s="39"/>
      <c r="C8" s="39"/>
      <c r="D8" s="39"/>
    </row>
    <row r="9" spans="1:7" ht="15.75" thickTop="1">
      <c r="A9" s="41" t="s">
        <v>20</v>
      </c>
      <c r="B9" s="42"/>
      <c r="C9" s="42"/>
      <c r="D9" s="42"/>
      <c r="E9" s="42"/>
      <c r="F9" s="42"/>
      <c r="G9" s="45"/>
    </row>
    <row r="10" spans="1:7">
      <c r="A10" s="43" t="s">
        <v>21</v>
      </c>
      <c r="B10" s="44"/>
      <c r="C10" s="44"/>
      <c r="D10" s="44"/>
      <c r="E10" s="44"/>
      <c r="F10" s="44"/>
      <c r="G10" s="46"/>
    </row>
    <row r="11" spans="1:7">
      <c r="A11" s="43" t="s">
        <v>22</v>
      </c>
      <c r="B11" s="44"/>
      <c r="C11" s="44"/>
      <c r="D11" s="44"/>
      <c r="E11" s="44"/>
      <c r="F11" s="44"/>
      <c r="G11" s="46"/>
    </row>
    <row r="12" spans="1:7">
      <c r="A12" s="43" t="s">
        <v>27</v>
      </c>
      <c r="B12" s="44"/>
      <c r="C12" s="44"/>
      <c r="D12" s="44"/>
      <c r="E12" s="44"/>
      <c r="F12" s="44"/>
      <c r="G12" s="46"/>
    </row>
    <row r="13" spans="1:7" ht="15.75" thickBot="1">
      <c r="A13" s="54" t="s">
        <v>23</v>
      </c>
      <c r="B13" s="55"/>
      <c r="C13" s="55"/>
      <c r="D13" s="55"/>
      <c r="E13" s="55"/>
      <c r="F13" s="4"/>
      <c r="G13" s="5"/>
    </row>
    <row r="14" spans="1:7" ht="16.5" thickTop="1" thickBot="1">
      <c r="A14" s="17"/>
      <c r="B14" s="17"/>
      <c r="C14" s="39" t="s">
        <v>24</v>
      </c>
      <c r="D14" s="39"/>
      <c r="E14" s="39"/>
      <c r="F14" s="56" t="s">
        <v>25</v>
      </c>
      <c r="G14" s="56"/>
    </row>
    <row r="15" spans="1:7" s="6" customFormat="1" ht="27" thickBot="1">
      <c r="A15" s="18"/>
      <c r="B15" s="18"/>
      <c r="C15" s="49"/>
      <c r="D15" s="50"/>
      <c r="E15" s="51"/>
      <c r="F15" s="47"/>
      <c r="G15" s="48"/>
    </row>
    <row r="16" spans="1:7">
      <c r="A16" s="17"/>
      <c r="B16" s="17"/>
      <c r="C16" s="1" t="s">
        <v>28</v>
      </c>
    </row>
    <row r="17" spans="1:7">
      <c r="A17" s="17"/>
      <c r="B17" s="17"/>
      <c r="C17" s="1" t="s">
        <v>26</v>
      </c>
    </row>
    <row r="18" spans="1:7" ht="26.25">
      <c r="A18" s="57" t="s">
        <v>0</v>
      </c>
      <c r="B18" s="57"/>
      <c r="C18" s="57"/>
      <c r="D18" s="57"/>
      <c r="E18" s="57"/>
      <c r="F18" s="57"/>
      <c r="G18" s="57"/>
    </row>
    <row r="19" spans="1:7">
      <c r="A19" s="7"/>
      <c r="B19" s="10" t="s">
        <v>2</v>
      </c>
      <c r="C19" s="35" t="s">
        <v>1</v>
      </c>
      <c r="D19" s="35"/>
      <c r="E19" s="35"/>
      <c r="F19" s="11" t="str">
        <f>IF(A19&gt;0,12.5,"  ")</f>
        <v xml:space="preserve">  </v>
      </c>
      <c r="G19" s="11" t="str">
        <f>IF(A19&gt;0,(F19*A19)," ")</f>
        <v xml:space="preserve"> </v>
      </c>
    </row>
    <row r="20" spans="1:7">
      <c r="A20" s="7"/>
      <c r="B20" s="10" t="s">
        <v>2</v>
      </c>
      <c r="C20" s="35" t="s">
        <v>3</v>
      </c>
      <c r="D20" s="35"/>
      <c r="E20" s="35"/>
      <c r="F20" s="11" t="str">
        <f>IF(A20&gt;0,14,"  ")</f>
        <v xml:space="preserve">  </v>
      </c>
      <c r="G20" s="11" t="str">
        <f t="shared" ref="G20:G24" si="0">IF(A20&gt;0,(F20*A20)," ")</f>
        <v xml:space="preserve"> </v>
      </c>
    </row>
    <row r="21" spans="1:7">
      <c r="A21" s="7"/>
      <c r="B21" s="10" t="s">
        <v>2</v>
      </c>
      <c r="C21" s="35" t="s">
        <v>4</v>
      </c>
      <c r="D21" s="35"/>
      <c r="E21" s="35"/>
      <c r="F21" s="11" t="str">
        <f>IF(A21&gt;0,14,"  ")</f>
        <v xml:space="preserve">  </v>
      </c>
      <c r="G21" s="11" t="str">
        <f t="shared" si="0"/>
        <v xml:space="preserve"> </v>
      </c>
    </row>
    <row r="22" spans="1:7">
      <c r="A22" s="7"/>
      <c r="B22" s="10" t="s">
        <v>2</v>
      </c>
      <c r="C22" s="35" t="s">
        <v>5</v>
      </c>
      <c r="D22" s="35"/>
      <c r="E22" s="35"/>
      <c r="F22" s="11" t="str">
        <f>IF(A22&gt;0,16,"  ")</f>
        <v xml:space="preserve">  </v>
      </c>
      <c r="G22" s="11" t="str">
        <f t="shared" si="0"/>
        <v xml:space="preserve"> </v>
      </c>
    </row>
    <row r="23" spans="1:7">
      <c r="A23" s="7"/>
      <c r="B23" s="10" t="s">
        <v>2</v>
      </c>
      <c r="C23" s="35" t="s">
        <v>6</v>
      </c>
      <c r="D23" s="35"/>
      <c r="E23" s="35"/>
      <c r="F23" s="11" t="str">
        <f>IF(A23&gt;0,13,"  ")</f>
        <v xml:space="preserve">  </v>
      </c>
      <c r="G23" s="11" t="str">
        <f t="shared" si="0"/>
        <v xml:space="preserve"> </v>
      </c>
    </row>
    <row r="24" spans="1:7">
      <c r="A24" s="7"/>
      <c r="B24" s="10" t="s">
        <v>2</v>
      </c>
      <c r="C24" s="35" t="s">
        <v>7</v>
      </c>
      <c r="D24" s="35"/>
      <c r="E24" s="35"/>
      <c r="F24" s="11" t="str">
        <f>IF(A24&gt;0,14.5,"  ")</f>
        <v xml:space="preserve">  </v>
      </c>
      <c r="G24" s="11" t="str">
        <f t="shared" si="0"/>
        <v xml:space="preserve"> </v>
      </c>
    </row>
    <row r="25" spans="1:7" ht="3.95" customHeight="1"/>
    <row r="26" spans="1:7" ht="26.25">
      <c r="A26" s="57" t="s">
        <v>8</v>
      </c>
      <c r="B26" s="57"/>
      <c r="C26" s="57"/>
      <c r="D26" s="57"/>
      <c r="E26" s="57"/>
      <c r="F26" s="57"/>
      <c r="G26" s="57"/>
    </row>
    <row r="27" spans="1:7">
      <c r="A27" s="7"/>
      <c r="B27" s="10" t="s">
        <v>2</v>
      </c>
      <c r="C27" s="35" t="s">
        <v>9</v>
      </c>
      <c r="D27" s="35"/>
      <c r="E27" s="35"/>
      <c r="F27" s="11" t="str">
        <f>IF(A27&gt;0,7,"  ")</f>
        <v xml:space="preserve">  </v>
      </c>
      <c r="G27" s="11" t="str">
        <f>IF(A27&gt;0,(F27*A27)," ")</f>
        <v xml:space="preserve"> </v>
      </c>
    </row>
    <row r="28" spans="1:7">
      <c r="A28" s="7"/>
      <c r="B28" s="10" t="s">
        <v>2</v>
      </c>
      <c r="C28" s="35" t="s">
        <v>10</v>
      </c>
      <c r="D28" s="35"/>
      <c r="E28" s="35"/>
      <c r="F28" s="11" t="str">
        <f>IF(A28&gt;0,15.5,"  ")</f>
        <v xml:space="preserve">  </v>
      </c>
      <c r="G28" s="11" t="str">
        <f t="shared" ref="G28:G29" si="1">IF(A28&gt;0,(F28*A28)," ")</f>
        <v xml:space="preserve"> </v>
      </c>
    </row>
    <row r="29" spans="1:7">
      <c r="A29" s="7"/>
      <c r="B29" s="10" t="s">
        <v>2</v>
      </c>
      <c r="C29" s="35" t="s">
        <v>11</v>
      </c>
      <c r="D29" s="35"/>
      <c r="E29" s="35"/>
      <c r="F29" s="11" t="str">
        <f>IF(A29&gt;0,18,"  ")</f>
        <v xml:space="preserve">  </v>
      </c>
      <c r="G29" s="11" t="str">
        <f t="shared" si="1"/>
        <v xml:space="preserve"> </v>
      </c>
    </row>
    <row r="30" spans="1:7" ht="3.95" customHeight="1" thickBot="1"/>
    <row r="31" spans="1:7" ht="27.75" thickTop="1" thickBot="1">
      <c r="A31" s="58" t="s">
        <v>12</v>
      </c>
      <c r="B31" s="59"/>
      <c r="C31" s="59"/>
      <c r="D31" s="59"/>
      <c r="E31" s="59"/>
      <c r="F31" s="59"/>
      <c r="G31" s="60"/>
    </row>
    <row r="32" spans="1:7" ht="15.75" thickTop="1">
      <c r="A32" s="33"/>
      <c r="B32" s="34" t="s">
        <v>2</v>
      </c>
      <c r="C32" s="32" t="s">
        <v>13</v>
      </c>
      <c r="D32" s="9" t="s">
        <v>16</v>
      </c>
      <c r="E32" s="9"/>
      <c r="F32" s="30" t="str">
        <f>IF(A32&gt;0,22.5,"  ")</f>
        <v xml:space="preserve">  </v>
      </c>
      <c r="G32" s="31" t="str">
        <f>IF(A32&gt;0,(F32*A32)," ")</f>
        <v xml:space="preserve"> </v>
      </c>
    </row>
    <row r="33" spans="1:7">
      <c r="A33" s="25"/>
      <c r="B33" s="26"/>
      <c r="C33" s="27"/>
      <c r="D33" s="8" t="s">
        <v>17</v>
      </c>
      <c r="E33" s="8"/>
      <c r="F33" s="28"/>
      <c r="G33" s="29"/>
    </row>
    <row r="34" spans="1:7">
      <c r="A34" s="25"/>
      <c r="B34" s="26" t="s">
        <v>2</v>
      </c>
      <c r="C34" s="27" t="s">
        <v>14</v>
      </c>
      <c r="D34" s="8" t="s">
        <v>16</v>
      </c>
      <c r="E34" s="8"/>
      <c r="F34" s="28" t="str">
        <f>IF(A34&gt;0,25,"  ")</f>
        <v xml:space="preserve">  </v>
      </c>
      <c r="G34" s="29" t="str">
        <f>IF(A34&gt;0,(F34*A34)," ")</f>
        <v xml:space="preserve"> </v>
      </c>
    </row>
    <row r="35" spans="1:7">
      <c r="A35" s="25"/>
      <c r="B35" s="26"/>
      <c r="C35" s="27"/>
      <c r="D35" s="8" t="s">
        <v>17</v>
      </c>
      <c r="E35" s="8"/>
      <c r="F35" s="28"/>
      <c r="G35" s="29"/>
    </row>
    <row r="36" spans="1:7">
      <c r="A36" s="25"/>
      <c r="B36" s="26" t="s">
        <v>2</v>
      </c>
      <c r="C36" s="27" t="s">
        <v>15</v>
      </c>
      <c r="D36" s="8" t="s">
        <v>16</v>
      </c>
      <c r="E36" s="8"/>
      <c r="F36" s="28" t="str">
        <f>IF(A36&gt;0,27.5,"  ")</f>
        <v xml:space="preserve">  </v>
      </c>
      <c r="G36" s="29" t="str">
        <f>IF(A36&gt;0,(F36*A36)," ")</f>
        <v xml:space="preserve"> </v>
      </c>
    </row>
    <row r="37" spans="1:7">
      <c r="A37" s="25"/>
      <c r="B37" s="26"/>
      <c r="C37" s="27"/>
      <c r="D37" s="8" t="s">
        <v>17</v>
      </c>
      <c r="E37" s="8"/>
      <c r="F37" s="28"/>
      <c r="G37" s="29"/>
    </row>
    <row r="38" spans="1:7" ht="3.95" customHeight="1" thickBot="1"/>
    <row r="39" spans="1:7" ht="27.75" thickTop="1" thickBot="1">
      <c r="A39" s="58" t="s">
        <v>30</v>
      </c>
      <c r="B39" s="59"/>
      <c r="C39" s="59"/>
      <c r="D39" s="59"/>
      <c r="E39" s="59"/>
      <c r="F39" s="59"/>
      <c r="G39" s="60"/>
    </row>
    <row r="40" spans="1:7" ht="15.75" thickTop="1">
      <c r="A40" s="15"/>
      <c r="B40" s="12" t="s">
        <v>2</v>
      </c>
      <c r="C40" s="61"/>
      <c r="D40" s="62"/>
      <c r="E40" s="63"/>
      <c r="F40" s="16" t="str">
        <f>IF(C40="gerookte paling",1.5,IF(C40="Gepocheerde zalmforel",1.25,IF(C40="Gerookte zalm",1.25,IF(C40="Forelfilet",1.25,IF(C40="Diverse garnalen",1.5,IF(C40="Slavinkjes",1.25,IF(C40="rundercarpaccio",2,IF(C40="aardappelsalade",1.5,IF(C40="farmersalade",1.5,IF(C40="verse ananas",1.5,IF(C40="stokbrood met diverse salades",1.75,IF(C40="vers fruitsalade",1.5,"  "))))))))))))</f>
        <v xml:space="preserve">  </v>
      </c>
      <c r="G40" s="16" t="str">
        <f>IF(A40&gt;0,(F40*A40)," ")</f>
        <v xml:space="preserve"> </v>
      </c>
    </row>
    <row r="41" spans="1:7">
      <c r="A41" s="7"/>
      <c r="B41" s="10" t="s">
        <v>2</v>
      </c>
      <c r="C41" s="64"/>
      <c r="D41" s="65"/>
      <c r="E41" s="66"/>
      <c r="F41" s="11" t="str">
        <f>IF(C41="gerookte paling",1.5,IF(C41="Gepocheerde zalmforel",1.25,IF(C41="Gerookte zalm",1.25,IF(C41="Forelfilet",1.25,IF(C41="Diverse garnalen",1.5,IF(C41="Slavinkjes",1.25,IF(C41="rundercarpaccio",2,IF(C41="aardappelsalade",1.5,IF(C41="farmersalade",1.5,IF(C41="verse ananas",1.5,IF(C41="stokbrood met diverse salades",1.75,IF(C41="vers fruitsalade",1.5,"  "))))))))))))</f>
        <v xml:space="preserve">  </v>
      </c>
      <c r="G41" s="11" t="str">
        <f t="shared" ref="G41:G42" si="2">IF(A41&gt;0,(F41*A41)," ")</f>
        <v xml:space="preserve"> </v>
      </c>
    </row>
    <row r="42" spans="1:7" ht="15.75" thickBot="1">
      <c r="A42" s="13"/>
      <c r="B42" s="14" t="s">
        <v>2</v>
      </c>
      <c r="C42" s="64"/>
      <c r="D42" s="65"/>
      <c r="E42" s="66"/>
      <c r="F42" s="11" t="str">
        <f>IF(C42="gerookte paling",1.5,IF(C42="Gepocheerde zalmforel",1.25,IF(C42="Gerookte zalm",1.25,IF(C42="Forelfilet",1.25,IF(C42="Diverse garnalen",1.5,IF(C42="Slavinkjes",1.25,IF(C42="rundercarpaccio",2,IF(C42="aardappelsalade",1.5,IF(C42="farmersalade",1.5,IF(C42="verse ananas",1.5,IF(C42="stokbrood met diverse salades",1.75,IF(C42="vers fruitsalade",1.5,"  "))))))))))))</f>
        <v xml:space="preserve">  </v>
      </c>
      <c r="G42" s="11" t="str">
        <f t="shared" si="2"/>
        <v xml:space="preserve"> </v>
      </c>
    </row>
    <row r="43" spans="1:7" ht="3.95" customHeight="1" thickBot="1">
      <c r="A43" s="19"/>
      <c r="B43" s="20"/>
      <c r="C43" s="21"/>
      <c r="D43" s="21"/>
      <c r="E43" s="21"/>
      <c r="F43" s="22"/>
      <c r="G43" s="23"/>
    </row>
    <row r="44" spans="1:7">
      <c r="A44" s="15"/>
      <c r="B44" s="12" t="s">
        <v>2</v>
      </c>
      <c r="C44" s="67" t="s">
        <v>31</v>
      </c>
      <c r="D44" s="67"/>
      <c r="E44" s="67"/>
      <c r="F44" s="11" t="str">
        <f>IF(A44&gt;0,1,"  ")</f>
        <v xml:space="preserve">  </v>
      </c>
      <c r="G44" s="16" t="str">
        <f>IF(A44&gt;0,(1*A44)," ")</f>
        <v xml:space="preserve"> </v>
      </c>
    </row>
    <row r="45" spans="1:7">
      <c r="A45" s="7"/>
      <c r="B45" s="10" t="s">
        <v>2</v>
      </c>
      <c r="C45" s="35" t="s">
        <v>32</v>
      </c>
      <c r="D45" s="35"/>
      <c r="E45" s="35"/>
      <c r="F45" s="11" t="str">
        <f>IF(A45&gt;0,1.5,"  ")</f>
        <v xml:space="preserve">  </v>
      </c>
      <c r="G45" s="11" t="str">
        <f>IF(A45&gt;0,(1.5*A45)," ")</f>
        <v xml:space="preserve"> </v>
      </c>
    </row>
    <row r="46" spans="1:7">
      <c r="D46" s="52" t="s">
        <v>29</v>
      </c>
      <c r="E46" s="52"/>
      <c r="F46" s="53">
        <f>SUM(G32:G37,G19:G24,G27:G29,G40:G45)</f>
        <v>0</v>
      </c>
      <c r="G46" s="53"/>
    </row>
    <row r="47" spans="1:7">
      <c r="D47" s="52"/>
      <c r="E47" s="52"/>
      <c r="F47" s="53"/>
      <c r="G47" s="53"/>
    </row>
  </sheetData>
  <dataConsolidate/>
  <mergeCells count="53">
    <mergeCell ref="C45:E45"/>
    <mergeCell ref="A39:G39"/>
    <mergeCell ref="C40:E40"/>
    <mergeCell ref="C41:E41"/>
    <mergeCell ref="C42:E42"/>
    <mergeCell ref="C44:E44"/>
    <mergeCell ref="D46:E47"/>
    <mergeCell ref="F46:G47"/>
    <mergeCell ref="A13:B13"/>
    <mergeCell ref="C13:E13"/>
    <mergeCell ref="F14:G14"/>
    <mergeCell ref="C14:E14"/>
    <mergeCell ref="G36:G37"/>
    <mergeCell ref="A18:G18"/>
    <mergeCell ref="A26:G26"/>
    <mergeCell ref="A31:G31"/>
    <mergeCell ref="A36:A37"/>
    <mergeCell ref="B36:B37"/>
    <mergeCell ref="C36:C37"/>
    <mergeCell ref="F36:F37"/>
    <mergeCell ref="C24:E24"/>
    <mergeCell ref="C19:E19"/>
    <mergeCell ref="A6:G6"/>
    <mergeCell ref="A7:B7"/>
    <mergeCell ref="A8:D8"/>
    <mergeCell ref="C7:G7"/>
    <mergeCell ref="C29:E29"/>
    <mergeCell ref="C28:E28"/>
    <mergeCell ref="A9:B9"/>
    <mergeCell ref="A10:B10"/>
    <mergeCell ref="A11:B11"/>
    <mergeCell ref="C9:G9"/>
    <mergeCell ref="C10:G10"/>
    <mergeCell ref="C11:G11"/>
    <mergeCell ref="F15:G15"/>
    <mergeCell ref="C15:E15"/>
    <mergeCell ref="A12:B12"/>
    <mergeCell ref="C12:G12"/>
    <mergeCell ref="C20:E20"/>
    <mergeCell ref="C21:E21"/>
    <mergeCell ref="C22:E22"/>
    <mergeCell ref="C23:E23"/>
    <mergeCell ref="C27:E27"/>
    <mergeCell ref="F32:F33"/>
    <mergeCell ref="G32:G33"/>
    <mergeCell ref="C32:C33"/>
    <mergeCell ref="A32:A33"/>
    <mergeCell ref="B32:B33"/>
    <mergeCell ref="A34:A35"/>
    <mergeCell ref="B34:B35"/>
    <mergeCell ref="C34:C35"/>
    <mergeCell ref="F34:F35"/>
    <mergeCell ref="G34:G35"/>
  </mergeCells>
  <dataValidations count="7">
    <dataValidation type="list" allowBlank="1" showInputMessage="1" showErrorMessage="1" sqref="C40:E42">
      <formula1>"Gerookte Paling,Gepocheerde zalmforel,Gerookte zalm,Forelfilet,Diverse Garnalen,Slavinkjes,Rundercarpaccio,Aardappelsalade,Farmersalade,Verse ananas,Stokbrood met diverse salades,Vers fruitsalade"</formula1>
    </dataValidation>
    <dataValidation type="list" allowBlank="1" showInputMessage="1" showErrorMessage="1" sqref="E32:E33 D14 D16:D17">
      <formula1>"Spare-ribs,Beenham,Hete kipschotel,2 stokjes saté,Reepjesvlees met bakgroente"</formula1>
    </dataValidation>
    <dataValidation type="list" allowBlank="1" showInputMessage="1" showErrorMessage="1" sqref="E34:E35">
      <formula1>"Varkenshaas met saus naar keuze,Hete kipschotel,2 stokjes saté,Beenham"</formula1>
    </dataValidation>
    <dataValidation type="list" allowBlank="1" showInputMessage="1" showErrorMessage="1" sqref="E36:E37">
      <formula1>"Fricandeau met saus naar keuze,Warme zalm met vissaus,Hertenbiefstuk in rode wijnsaus"</formula1>
    </dataValidation>
    <dataValidation type="list" allowBlank="1" showInputMessage="1" showErrorMessage="1" sqref="F15:G15">
      <formula1>"10:00,10:30,11:00,11:30,12:00,12:30,13:00,13:30,14:00,14:30,15:00,15:30,16:00,16:30,17:00,17:30,18:00,18:30,19:00"</formula1>
    </dataValidation>
    <dataValidation type="list" allowBlank="1" showInputMessage="1" showErrorMessage="1" sqref="C13:E13">
      <formula1>"Contant bij aflevering,Per pin bij aflevering"</formula1>
    </dataValidation>
    <dataValidation type="list" allowBlank="1" showInputMessage="1" showErrorMessage="1" sqref="C15:E15">
      <formula1>"24-dec,25-dec,26-dec,31-dec,1-jan-2019,1-jan-2020"</formula1>
    </dataValidation>
  </dataValidations>
  <printOptions horizontalCentered="1" verticalCentered="1"/>
  <pageMargins left="0.39370078740157483" right="0.39370078740157483" top="0.55118110236220474" bottom="0.39370078740157483" header="0.31496062992125984" footer="0.31496062992125984"/>
  <pageSetup paperSize="9" scale="105" orientation="portrait" horizontalDpi="300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</dc:creator>
  <cp:lastModifiedBy>Kees</cp:lastModifiedBy>
  <cp:lastPrinted>2014-11-18T15:18:02Z</cp:lastPrinted>
  <dcterms:created xsi:type="dcterms:W3CDTF">2012-11-05T12:38:44Z</dcterms:created>
  <dcterms:modified xsi:type="dcterms:W3CDTF">2018-11-01T15:12:10Z</dcterms:modified>
</cp:coreProperties>
</file>